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<sst xmlns="http://schemas.openxmlformats.org/spreadsheetml/2006/main" count="358" uniqueCount="101">
  <si>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</si>
  <si>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</si>
  <si>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</si>
  <si>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</si>
  <si>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</si>
  <si>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</si>
  <si>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</si>
  <si>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</si>
  <si>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</si>
  <si>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</si>
  <si>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</si>
  <si>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</si>
  <si>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</si>
  <si>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</si>
  <si>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Л.Чайкиной </t>
  </si>
  <si>
    <t>01.01.2016 г.</t>
  </si>
  <si>
    <t>ИТОГО ПО ДОМУ</t>
  </si>
  <si>
    <t>Январь 2019г.</t>
  </si>
  <si>
    <t>Вид работ</t>
  </si>
  <si>
    <t>Место проведения работ</t>
  </si>
  <si>
    <t>Сумма</t>
  </si>
  <si>
    <t xml:space="preserve">Ремонт мягкой кровли отдельными местами на жилом доме </t>
  </si>
  <si>
    <t>Л.Чайкиной 60</t>
  </si>
  <si>
    <t>кв.20,48,50,70</t>
  </si>
  <si>
    <t>Смена трубопровода ф 32,20мм (ХВС п/п)</t>
  </si>
  <si>
    <t xml:space="preserve">Л.Чайкиной 60 </t>
  </si>
  <si>
    <t xml:space="preserve">кв.3,7 </t>
  </si>
  <si>
    <t>ИТОГО</t>
  </si>
  <si>
    <t>февраль 2019г.</t>
  </si>
  <si>
    <t>Проверка технического состояния вентиляционных и дымовых каналов</t>
  </si>
  <si>
    <t>л.Чайкиной 60</t>
  </si>
  <si>
    <t>кв.2,3,7,8,10,12,17,19,5,22,26,29, 32,36,44,45,50,53,55,56,57,58,60, 65,68</t>
  </si>
  <si>
    <t>март 2019г.</t>
  </si>
  <si>
    <t>кв.4,12,14,16,38,40</t>
  </si>
  <si>
    <t xml:space="preserve">л.Чайкиной 60 </t>
  </si>
  <si>
    <t>АПРЕЛЬ 2019г.</t>
  </si>
  <si>
    <t xml:space="preserve">Проверка технического состояния вентиляционных и дымовых каналов. </t>
  </si>
  <si>
    <t>кв.14,25,31,38,40,54</t>
  </si>
  <si>
    <t>Май 2019г.</t>
  </si>
  <si>
    <t>гидравлические испытания внутридомовой системы ЦО</t>
  </si>
  <si>
    <t>Июнь 2019г.</t>
  </si>
  <si>
    <t>Июль 2019г.</t>
  </si>
  <si>
    <t>кв.1,17,24,32,33,38,41,44,45</t>
  </si>
  <si>
    <t>кв.46,57,58,60,64,65,66,67,68</t>
  </si>
  <si>
    <t>Август 2019г.</t>
  </si>
  <si>
    <t>Сентябрь 2019г.</t>
  </si>
  <si>
    <t>Октябрь 2019г.</t>
  </si>
  <si>
    <t>Ноябрь 2019г.</t>
  </si>
  <si>
    <t>смена трубопровода ф 25мм (ЦО п/п)</t>
  </si>
  <si>
    <t>кв.10</t>
  </si>
  <si>
    <t>Декабрь 2019г.</t>
  </si>
  <si>
    <t>кв.31,39,44,50,54</t>
  </si>
  <si>
    <t>кв.12,47,48,56,62</t>
  </si>
  <si>
    <t>Работы по аварийному ремонту общего имущества МКД с января по декабрь  2019г.</t>
  </si>
  <si>
    <t xml:space="preserve">ремонт мягкой кровли отдельными местами (герметизация мастикой) на ж/д </t>
  </si>
  <si>
    <t>над кв.48</t>
  </si>
  <si>
    <t>ВСЕГО</t>
  </si>
  <si>
    <t>Январь 2019 г</t>
  </si>
  <si>
    <t>очистка кровли от снега на жилом доме</t>
  </si>
  <si>
    <t>техническое обслуживание УУТЭ</t>
  </si>
  <si>
    <t>ЦО</t>
  </si>
  <si>
    <t>техническое обслуживание ОПУЭ</t>
  </si>
  <si>
    <t>Февраль 2019 г</t>
  </si>
  <si>
    <t>смена трубопровода ф110мм</t>
  </si>
  <si>
    <t>кв.67 ЦК</t>
  </si>
  <si>
    <t>ремонт электроосвещения (смена лампы) жилого дома</t>
  </si>
  <si>
    <t>4-й подъезд 2-й этаж, тамбур МОП</t>
  </si>
  <si>
    <t>Март 2019 г</t>
  </si>
  <si>
    <t xml:space="preserve">обходы и осмотры инженерных коммуникаций </t>
  </si>
  <si>
    <t xml:space="preserve">ремонт электроосвещения (смена лампы) жилого дома в МОП </t>
  </si>
  <si>
    <t>1-й подъезд 1-й этаж</t>
  </si>
  <si>
    <t xml:space="preserve">Осмотр электросчетчика </t>
  </si>
  <si>
    <t>кв.1-70</t>
  </si>
  <si>
    <t>Апрель 2019 г</t>
  </si>
  <si>
    <t>благоустройство придомовой территории (окраска деревьев и бордюров)</t>
  </si>
  <si>
    <t>МОП цокольный этаж</t>
  </si>
  <si>
    <t>Май 2019г</t>
  </si>
  <si>
    <t>закрытие отопительного периода</t>
  </si>
  <si>
    <t>слив воды из системы</t>
  </si>
  <si>
    <t>Июнь 2019 г</t>
  </si>
  <si>
    <t>ремонт электроосвещения (смена лампы)жилого дома в МОП</t>
  </si>
  <si>
    <t>над 4-м подъездом</t>
  </si>
  <si>
    <t>Июль 2019г</t>
  </si>
  <si>
    <t>Август 2019 г</t>
  </si>
  <si>
    <t>закраска граффити,надписей, рисунков на ж/д</t>
  </si>
  <si>
    <t xml:space="preserve">ремонт электроосвещения (смена ламп светодиодных) </t>
  </si>
  <si>
    <t>4-й подъезд 2-й этаж</t>
  </si>
  <si>
    <t xml:space="preserve">обходы и осмотры подвала и инженерных коммуникаций </t>
  </si>
  <si>
    <t>кв.44,50,47,32,40,22,12 устранение непрогрева системы ЦО</t>
  </si>
  <si>
    <t>ноябрь 2019г.</t>
  </si>
  <si>
    <t xml:space="preserve">ремонт электроосвещения (смена ламп светодиодных )  </t>
  </si>
  <si>
    <t>1-й подъезд (4-й этаж тамбур)</t>
  </si>
  <si>
    <t>обходы и осмотры подвала и инженерных коммуникаций (устранение непрогрева системы ЦО)</t>
  </si>
  <si>
    <t>кв.44,50,43,47,32,40,63,59</t>
  </si>
  <si>
    <t>подготовка к запуску системы ЦО в ж/д</t>
  </si>
  <si>
    <t>декабрь 2019г.</t>
  </si>
  <si>
    <t>установка таблички «УК» на ж/д</t>
  </si>
  <si>
    <t>установка крана шарового ф15мм</t>
  </si>
  <si>
    <t>кв.14 ХВС</t>
  </si>
  <si>
    <t xml:space="preserve">обходы и осмотры инженерных коммуникаций(устранение непрогрева) в ж/д </t>
  </si>
  <si>
    <t>кв.32,47,35,38,41,44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</si>
</sst>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NumberFormat="1" applyFont="1" applyBorder="1" applyAlignment="1">
      <alignment horizontal="center" wrapText="1"/>
    </xf>
    <xf numFmtId="2" fontId="11" fillId="35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9" t="s">
        <v>1</v>
      </c>
      <c r="B3" s="50" t="s">
        <v>2</v>
      </c>
      <c r="C3" s="50"/>
      <c r="D3" s="51" t="s">
        <v>3</v>
      </c>
      <c r="E3" s="52" t="s">
        <v>4</v>
      </c>
      <c r="F3" s="52" t="s">
        <v>5</v>
      </c>
      <c r="G3" s="51" t="s">
        <v>6</v>
      </c>
      <c r="H3" s="51" t="s">
        <v>7</v>
      </c>
      <c r="I3" s="51" t="s">
        <v>8</v>
      </c>
      <c r="J3" s="52" t="s">
        <v>9</v>
      </c>
      <c r="K3" s="52" t="s">
        <v>10</v>
      </c>
      <c r="L3" s="52" t="s">
        <v>11</v>
      </c>
    </row>
    <row r="4" spans="1:12" ht="28.5" customHeight="1">
      <c r="A4" s="49"/>
      <c r="B4" s="4" t="s">
        <v>12</v>
      </c>
      <c r="C4" s="4" t="s">
        <v>13</v>
      </c>
      <c r="D4" s="51"/>
      <c r="E4" s="51"/>
      <c r="F4" s="52"/>
      <c r="G4" s="51"/>
      <c r="H4" s="51"/>
      <c r="I4" s="51"/>
      <c r="J4" s="51"/>
      <c r="K4" s="51"/>
      <c r="L4" s="52"/>
    </row>
    <row r="5" spans="1:12" ht="15.75">
      <c r="A5" s="5"/>
      <c r="B5" s="6" t="s">
        <v>14</v>
      </c>
      <c r="C5" s="6">
        <v>60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53" t="s">
        <v>16</v>
      </c>
      <c r="C6" s="53"/>
      <c r="D6" s="53"/>
      <c r="E6">
        <v>71323.56</v>
      </c>
      <c r="F6">
        <v>-364244.999</v>
      </c>
      <c r="G6">
        <v>747904.3</v>
      </c>
      <c r="H6">
        <v>754439.96</v>
      </c>
      <c r="I6">
        <v>719167.26</v>
      </c>
      <c r="J6">
        <v>-328972.3</v>
      </c>
      <c r="K6">
        <v>64787.9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="80" zoomScaleNormal="80" zoomScalePageLayoutView="0" workbookViewId="0" topLeftCell="A64">
      <selection activeCell="E86" sqref="E86"/>
    </sheetView>
  </sheetViews>
  <sheetFormatPr defaultColWidth="11.57421875" defaultRowHeight="12.75"/>
  <cols>
    <col min="1" max="1" width="9.57421875" style="0" customWidth="1"/>
    <col min="2" max="2" width="38.140625" style="10" customWidth="1"/>
    <col min="3" max="3" width="28.57421875" style="0" customWidth="1"/>
    <col min="4" max="4" width="36.8515625" style="0" customWidth="1"/>
    <col min="5" max="5" width="16.57421875" style="0" customWidth="1"/>
  </cols>
  <sheetData>
    <row r="1" spans="1:5" ht="17.25" customHeight="1">
      <c r="A1" s="54" t="s">
        <v>17</v>
      </c>
      <c r="B1" s="54"/>
      <c r="C1" s="54"/>
      <c r="D1" s="54"/>
      <c r="E1" s="54"/>
    </row>
    <row r="2" spans="1:5" ht="15.75">
      <c r="A2" s="11" t="s">
        <v>1</v>
      </c>
      <c r="B2" s="12" t="s">
        <v>18</v>
      </c>
      <c r="C2" s="13" t="s">
        <v>2</v>
      </c>
      <c r="D2" s="13" t="s">
        <v>19</v>
      </c>
      <c r="E2" s="13" t="s">
        <v>20</v>
      </c>
    </row>
    <row r="3" spans="1:5" ht="60" customHeight="1">
      <c r="A3" s="14">
        <v>1</v>
      </c>
      <c r="B3" s="15" t="s">
        <v>21</v>
      </c>
      <c r="C3" s="15" t="s">
        <v>22</v>
      </c>
      <c r="D3" s="15" t="s">
        <v>23</v>
      </c>
      <c r="E3" s="15">
        <f>144743.26</f>
        <v>144743.26</v>
      </c>
    </row>
    <row r="4" spans="1:5" ht="44.25" customHeight="1">
      <c r="A4" s="14">
        <v>2</v>
      </c>
      <c r="B4" s="16" t="s">
        <v>24</v>
      </c>
      <c r="C4" s="14" t="s">
        <v>25</v>
      </c>
      <c r="D4" s="17" t="s">
        <v>26</v>
      </c>
      <c r="E4" s="17">
        <f>9275.63</f>
        <v>9275.63</v>
      </c>
    </row>
    <row r="5" spans="1:5" ht="14.25">
      <c r="A5" s="14">
        <v>3</v>
      </c>
      <c r="B5" s="15"/>
      <c r="C5" s="17"/>
      <c r="D5" s="14"/>
      <c r="E5" s="14"/>
    </row>
    <row r="6" spans="1:5" ht="15">
      <c r="A6" s="18"/>
      <c r="B6" s="19" t="s">
        <v>27</v>
      </c>
      <c r="C6" s="18"/>
      <c r="D6" s="18"/>
      <c r="E6" s="18">
        <f>E4+E5+E3</f>
        <v>154018.89</v>
      </c>
    </row>
    <row r="7" spans="1:5" ht="12.75">
      <c r="A7" s="8"/>
      <c r="B7" s="20"/>
      <c r="C7" s="8"/>
      <c r="D7" s="8"/>
      <c r="E7" s="8"/>
    </row>
    <row r="8" spans="1:5" ht="12.75" customHeight="1">
      <c r="A8" s="54" t="s">
        <v>28</v>
      </c>
      <c r="B8" s="54"/>
      <c r="C8" s="54"/>
      <c r="D8" s="54"/>
      <c r="E8" s="54"/>
    </row>
    <row r="9" spans="1:5" ht="15.75">
      <c r="A9" s="11" t="s">
        <v>1</v>
      </c>
      <c r="B9" s="12" t="s">
        <v>18</v>
      </c>
      <c r="C9" s="13" t="s">
        <v>2</v>
      </c>
      <c r="D9" s="13" t="s">
        <v>19</v>
      </c>
      <c r="E9" s="13" t="s">
        <v>20</v>
      </c>
    </row>
    <row r="10" spans="1:5" ht="63" customHeight="1">
      <c r="A10" s="14">
        <v>1</v>
      </c>
      <c r="B10" s="15" t="s">
        <v>29</v>
      </c>
      <c r="C10" s="21" t="s">
        <v>30</v>
      </c>
      <c r="D10" s="15" t="s">
        <v>31</v>
      </c>
      <c r="E10" s="15">
        <f>10202.4</f>
        <v>10202.4</v>
      </c>
    </row>
    <row r="11" spans="1:5" ht="14.25">
      <c r="A11" s="14">
        <v>2</v>
      </c>
      <c r="B11" s="15"/>
      <c r="C11" s="15" t="s">
        <v>30</v>
      </c>
      <c r="D11" s="15"/>
      <c r="E11" s="15"/>
    </row>
    <row r="12" spans="1:5" ht="14.25">
      <c r="A12" s="14">
        <v>3</v>
      </c>
      <c r="B12" s="15"/>
      <c r="C12" s="21" t="s">
        <v>30</v>
      </c>
      <c r="D12" s="15"/>
      <c r="E12" s="15"/>
    </row>
    <row r="13" spans="1:5" ht="15">
      <c r="A13" s="18"/>
      <c r="B13" s="19" t="s">
        <v>27</v>
      </c>
      <c r="C13" s="18"/>
      <c r="D13" s="18"/>
      <c r="E13" s="18">
        <f>E10+E12+E11</f>
        <v>10202.4</v>
      </c>
    </row>
    <row r="14" spans="1:5" ht="12.75">
      <c r="A14" s="8"/>
      <c r="B14" s="20"/>
      <c r="C14" s="8"/>
      <c r="D14" s="8"/>
      <c r="E14" s="8"/>
    </row>
    <row r="15" spans="1:5" ht="21" customHeight="1">
      <c r="A15" s="54" t="s">
        <v>32</v>
      </c>
      <c r="B15" s="54"/>
      <c r="C15" s="54"/>
      <c r="D15" s="54"/>
      <c r="E15" s="54"/>
    </row>
    <row r="16" spans="1:5" ht="15.75">
      <c r="A16" s="11" t="s">
        <v>1</v>
      </c>
      <c r="B16" s="12" t="s">
        <v>18</v>
      </c>
      <c r="C16" s="13" t="s">
        <v>2</v>
      </c>
      <c r="D16" s="13" t="s">
        <v>19</v>
      </c>
      <c r="E16" s="13" t="s">
        <v>20</v>
      </c>
    </row>
    <row r="17" spans="1:5" ht="43.5">
      <c r="A17" s="14">
        <v>1</v>
      </c>
      <c r="B17" s="15" t="s">
        <v>29</v>
      </c>
      <c r="C17" s="14" t="s">
        <v>22</v>
      </c>
      <c r="D17" s="22" t="s">
        <v>33</v>
      </c>
      <c r="E17" s="23">
        <f>2891.2</f>
        <v>2891.2</v>
      </c>
    </row>
    <row r="18" spans="1:5" ht="14.25">
      <c r="A18" s="14">
        <v>2</v>
      </c>
      <c r="B18" s="16"/>
      <c r="C18" s="16" t="s">
        <v>34</v>
      </c>
      <c r="D18" s="16"/>
      <c r="E18" s="16"/>
    </row>
    <row r="19" spans="1:5" ht="14.25">
      <c r="A19" s="14">
        <v>3</v>
      </c>
      <c r="B19" s="16"/>
      <c r="C19" s="16"/>
      <c r="D19" s="16"/>
      <c r="E19" s="16"/>
    </row>
    <row r="20" spans="1:5" ht="14.25">
      <c r="A20" s="14">
        <v>4</v>
      </c>
      <c r="B20" s="15"/>
      <c r="C20" s="14"/>
      <c r="D20" s="14"/>
      <c r="E20" s="14"/>
    </row>
    <row r="21" spans="1:5" ht="15">
      <c r="A21" s="18"/>
      <c r="B21" s="19" t="s">
        <v>27</v>
      </c>
      <c r="C21" s="18"/>
      <c r="D21" s="18"/>
      <c r="E21" s="18">
        <f>E18+E19+E17+E19+E20</f>
        <v>2891.2</v>
      </c>
    </row>
    <row r="22" spans="1:5" ht="12.75">
      <c r="A22" s="8"/>
      <c r="B22" s="20"/>
      <c r="C22" s="8"/>
      <c r="D22" s="8"/>
      <c r="E22" s="8"/>
    </row>
    <row r="23" spans="1:5" ht="18">
      <c r="A23" s="55" t="s">
        <v>35</v>
      </c>
      <c r="B23" s="55"/>
      <c r="C23" s="55"/>
      <c r="D23" s="55"/>
      <c r="E23" s="55"/>
    </row>
    <row r="24" spans="1:5" ht="15.75">
      <c r="A24" s="11" t="s">
        <v>1</v>
      </c>
      <c r="B24" s="12" t="s">
        <v>18</v>
      </c>
      <c r="C24" s="13" t="s">
        <v>2</v>
      </c>
      <c r="D24" s="13" t="s">
        <v>19</v>
      </c>
      <c r="E24" s="13" t="s">
        <v>20</v>
      </c>
    </row>
    <row r="25" spans="1:5" ht="42.75">
      <c r="A25" s="14">
        <v>1</v>
      </c>
      <c r="B25" s="15" t="s">
        <v>36</v>
      </c>
      <c r="C25" s="14" t="s">
        <v>25</v>
      </c>
      <c r="D25" s="14" t="s">
        <v>37</v>
      </c>
      <c r="E25" s="14">
        <v>2891.2</v>
      </c>
    </row>
    <row r="26" spans="1:5" ht="15">
      <c r="A26" s="14">
        <v>2</v>
      </c>
      <c r="B26" s="24"/>
      <c r="C26" s="16" t="s">
        <v>22</v>
      </c>
      <c r="D26" s="24"/>
      <c r="E26" s="24"/>
    </row>
    <row r="27" spans="1:5" ht="14.25">
      <c r="A27" s="14">
        <v>3</v>
      </c>
      <c r="B27" s="15"/>
      <c r="C27" s="14"/>
      <c r="D27" s="14"/>
      <c r="E27" s="14"/>
    </row>
    <row r="28" spans="1:5" ht="15">
      <c r="A28" s="18"/>
      <c r="B28" s="19" t="s">
        <v>27</v>
      </c>
      <c r="C28" s="18"/>
      <c r="D28" s="18"/>
      <c r="E28" s="18">
        <f>E26+E25+E27</f>
        <v>2891.2</v>
      </c>
    </row>
    <row r="29" spans="1:5" ht="12.75">
      <c r="A29" s="8"/>
      <c r="B29" s="20"/>
      <c r="C29" s="8"/>
      <c r="D29" s="8"/>
      <c r="E29" s="8"/>
    </row>
    <row r="30" spans="1:5" ht="16.5" customHeight="1">
      <c r="A30" s="56" t="s">
        <v>38</v>
      </c>
      <c r="B30" s="56"/>
      <c r="C30" s="56"/>
      <c r="D30" s="56"/>
      <c r="E30" s="56"/>
    </row>
    <row r="31" spans="1:5" ht="15.75">
      <c r="A31" s="11" t="s">
        <v>1</v>
      </c>
      <c r="B31" s="12" t="s">
        <v>18</v>
      </c>
      <c r="C31" s="13" t="s">
        <v>2</v>
      </c>
      <c r="D31" s="13" t="s">
        <v>19</v>
      </c>
      <c r="E31" s="13" t="s">
        <v>20</v>
      </c>
    </row>
    <row r="32" spans="1:5" ht="28.5">
      <c r="A32" s="14">
        <v>1</v>
      </c>
      <c r="B32" s="15" t="s">
        <v>39</v>
      </c>
      <c r="C32" s="16" t="s">
        <v>22</v>
      </c>
      <c r="D32" s="15"/>
      <c r="E32" s="15">
        <v>28251.18</v>
      </c>
    </row>
    <row r="33" spans="1:5" ht="14.25">
      <c r="A33" s="14">
        <v>2</v>
      </c>
      <c r="B33" s="16"/>
      <c r="C33" s="16" t="s">
        <v>34</v>
      </c>
      <c r="D33" s="16"/>
      <c r="E33" s="16"/>
    </row>
    <row r="34" spans="1:5" ht="14.25">
      <c r="A34" s="14">
        <v>3</v>
      </c>
      <c r="B34" s="15"/>
      <c r="C34" s="14"/>
      <c r="D34" s="14"/>
      <c r="E34" s="14"/>
    </row>
    <row r="35" spans="1:5" ht="15">
      <c r="A35" s="18"/>
      <c r="B35" s="19" t="s">
        <v>27</v>
      </c>
      <c r="C35" s="18"/>
      <c r="D35" s="18"/>
      <c r="E35" s="18">
        <f>E33+E32+E34</f>
        <v>28251.18</v>
      </c>
    </row>
    <row r="36" spans="1:5" ht="15">
      <c r="A36" s="25"/>
      <c r="B36" s="26"/>
      <c r="C36" s="25"/>
      <c r="D36" s="25"/>
      <c r="E36" s="25"/>
    </row>
    <row r="37" spans="1:5" ht="19.5" customHeight="1">
      <c r="A37" s="56" t="s">
        <v>40</v>
      </c>
      <c r="B37" s="56"/>
      <c r="C37" s="56"/>
      <c r="D37" s="56"/>
      <c r="E37" s="56"/>
    </row>
    <row r="38" spans="1:5" ht="15.75">
      <c r="A38" s="11" t="s">
        <v>1</v>
      </c>
      <c r="B38" s="12" t="s">
        <v>18</v>
      </c>
      <c r="C38" s="13" t="s">
        <v>2</v>
      </c>
      <c r="D38" s="13" t="s">
        <v>19</v>
      </c>
      <c r="E38" s="13" t="s">
        <v>20</v>
      </c>
    </row>
    <row r="39" spans="1:5" ht="14.25">
      <c r="A39" s="14">
        <v>1</v>
      </c>
      <c r="B39" s="16"/>
      <c r="C39" s="16"/>
      <c r="D39" s="15"/>
      <c r="E39" s="15"/>
    </row>
    <row r="40" spans="1:5" ht="14.25">
      <c r="A40" s="14">
        <v>2</v>
      </c>
      <c r="B40" s="16"/>
      <c r="C40" s="16" t="s">
        <v>34</v>
      </c>
      <c r="D40" s="16"/>
      <c r="E40" s="16"/>
    </row>
    <row r="41" spans="1:5" ht="14.25">
      <c r="A41" s="14">
        <v>3</v>
      </c>
      <c r="B41" s="15"/>
      <c r="C41" s="14"/>
      <c r="D41" s="14"/>
      <c r="E41" s="14"/>
    </row>
    <row r="42" spans="1:5" ht="15">
      <c r="A42" s="18"/>
      <c r="B42" s="19" t="s">
        <v>27</v>
      </c>
      <c r="C42" s="18"/>
      <c r="D42" s="18"/>
      <c r="E42" s="18">
        <f>E40+E39+E41</f>
        <v>0</v>
      </c>
    </row>
    <row r="43" spans="1:5" ht="18">
      <c r="A43" s="57"/>
      <c r="B43" s="57"/>
      <c r="C43" s="57"/>
      <c r="D43" s="57"/>
      <c r="E43" s="57"/>
    </row>
    <row r="44" spans="1:5" ht="18">
      <c r="A44" s="58" t="s">
        <v>41</v>
      </c>
      <c r="B44" s="58"/>
      <c r="C44" s="58"/>
      <c r="D44" s="58"/>
      <c r="E44" s="58"/>
    </row>
    <row r="45" spans="1:5" ht="15.75">
      <c r="A45" s="11" t="s">
        <v>1</v>
      </c>
      <c r="B45" s="12" t="s">
        <v>18</v>
      </c>
      <c r="C45" s="13" t="s">
        <v>2</v>
      </c>
      <c r="D45" s="13" t="s">
        <v>19</v>
      </c>
      <c r="E45" s="13" t="s">
        <v>20</v>
      </c>
    </row>
    <row r="46" spans="1:5" ht="14.25">
      <c r="A46" s="14">
        <v>1</v>
      </c>
      <c r="B46" s="27"/>
      <c r="C46" s="16" t="s">
        <v>34</v>
      </c>
      <c r="D46" s="14"/>
      <c r="E46" s="14"/>
    </row>
    <row r="47" spans="1:5" ht="42.75">
      <c r="A47" s="14">
        <v>2</v>
      </c>
      <c r="B47" s="16" t="s">
        <v>29</v>
      </c>
      <c r="C47" s="16" t="s">
        <v>30</v>
      </c>
      <c r="D47" s="16" t="s">
        <v>42</v>
      </c>
      <c r="E47" s="16">
        <f>4045.6</f>
        <v>4045.6</v>
      </c>
    </row>
    <row r="48" spans="1:5" ht="42.75">
      <c r="A48" s="14">
        <v>3</v>
      </c>
      <c r="B48" s="15" t="s">
        <v>29</v>
      </c>
      <c r="C48" s="14" t="s">
        <v>30</v>
      </c>
      <c r="D48" s="14" t="s">
        <v>43</v>
      </c>
      <c r="E48" s="14">
        <f>3463.2</f>
        <v>3463.2</v>
      </c>
    </row>
    <row r="49" spans="1:5" ht="15">
      <c r="A49" s="18"/>
      <c r="B49" s="19" t="s">
        <v>27</v>
      </c>
      <c r="C49" s="18"/>
      <c r="D49" s="18"/>
      <c r="E49" s="18">
        <f>E47+E46+E48</f>
        <v>7508.799999999999</v>
      </c>
    </row>
    <row r="50" spans="1:5" ht="12.75">
      <c r="A50" s="8"/>
      <c r="B50" s="20"/>
      <c r="C50" s="8"/>
      <c r="D50" s="8"/>
      <c r="E50" s="8"/>
    </row>
    <row r="51" spans="1:5" ht="18">
      <c r="A51" s="58" t="s">
        <v>44</v>
      </c>
      <c r="B51" s="58"/>
      <c r="C51" s="58"/>
      <c r="D51" s="58"/>
      <c r="E51" s="58"/>
    </row>
    <row r="52" spans="1:5" ht="15.75">
      <c r="A52" s="11" t="s">
        <v>1</v>
      </c>
      <c r="B52" s="12" t="s">
        <v>18</v>
      </c>
      <c r="C52" s="13" t="s">
        <v>2</v>
      </c>
      <c r="D52" s="13" t="s">
        <v>19</v>
      </c>
      <c r="E52" s="13" t="s">
        <v>20</v>
      </c>
    </row>
    <row r="53" spans="1:5" ht="14.25">
      <c r="A53" s="14">
        <v>1</v>
      </c>
      <c r="B53" s="15"/>
      <c r="C53" s="16" t="s">
        <v>34</v>
      </c>
      <c r="D53" s="14"/>
      <c r="E53" s="14"/>
    </row>
    <row r="54" spans="1:5" ht="14.25">
      <c r="A54" s="14">
        <v>2</v>
      </c>
      <c r="B54" s="16"/>
      <c r="C54" s="16" t="s">
        <v>34</v>
      </c>
      <c r="D54" s="16"/>
      <c r="E54" s="16"/>
    </row>
    <row r="55" spans="1:5" ht="14.25">
      <c r="A55" s="14">
        <v>3</v>
      </c>
      <c r="B55" s="15"/>
      <c r="C55" s="14" t="s">
        <v>30</v>
      </c>
      <c r="D55" s="14"/>
      <c r="E55" s="14"/>
    </row>
    <row r="56" spans="1:5" ht="15">
      <c r="A56" s="18"/>
      <c r="B56" s="19" t="s">
        <v>27</v>
      </c>
      <c r="C56" s="18"/>
      <c r="D56" s="18"/>
      <c r="E56" s="18">
        <f>E54+E53+E55</f>
        <v>0</v>
      </c>
    </row>
    <row r="57" spans="1:5" s="30" customFormat="1" ht="15">
      <c r="A57" s="28"/>
      <c r="B57" s="29"/>
      <c r="C57" s="28"/>
      <c r="D57" s="28"/>
      <c r="E57" s="28"/>
    </row>
    <row r="58" spans="1:5" ht="18">
      <c r="A58" s="58" t="s">
        <v>45</v>
      </c>
      <c r="B58" s="58"/>
      <c r="C58" s="58"/>
      <c r="D58" s="58"/>
      <c r="E58" s="58"/>
    </row>
    <row r="59" spans="1:5" ht="15.75">
      <c r="A59" s="11" t="s">
        <v>1</v>
      </c>
      <c r="B59" s="12" t="s">
        <v>18</v>
      </c>
      <c r="C59" s="13" t="s">
        <v>2</v>
      </c>
      <c r="D59" s="13" t="s">
        <v>19</v>
      </c>
      <c r="E59" s="13" t="s">
        <v>20</v>
      </c>
    </row>
    <row r="60" spans="1:5" ht="14.25">
      <c r="A60" s="14">
        <v>1</v>
      </c>
      <c r="B60" s="15"/>
      <c r="C60" s="16" t="s">
        <v>34</v>
      </c>
      <c r="D60" s="14"/>
      <c r="E60" s="14"/>
    </row>
    <row r="61" spans="1:5" ht="14.25">
      <c r="A61" s="14">
        <v>2</v>
      </c>
      <c r="B61" s="16"/>
      <c r="C61" s="16" t="s">
        <v>34</v>
      </c>
      <c r="D61" s="16"/>
      <c r="E61" s="16"/>
    </row>
    <row r="62" spans="1:5" ht="14.25">
      <c r="A62" s="14">
        <v>3</v>
      </c>
      <c r="B62" s="15"/>
      <c r="C62" s="14" t="s">
        <v>30</v>
      </c>
      <c r="D62" s="14"/>
      <c r="E62" s="14"/>
    </row>
    <row r="63" spans="1:5" ht="15">
      <c r="A63" s="18"/>
      <c r="B63" s="19" t="s">
        <v>27</v>
      </c>
      <c r="C63" s="18"/>
      <c r="D63" s="18"/>
      <c r="E63" s="18">
        <f>E61+E60+E62</f>
        <v>0</v>
      </c>
    </row>
    <row r="64" spans="1:5" s="30" customFormat="1" ht="15">
      <c r="A64" s="28"/>
      <c r="B64" s="29"/>
      <c r="C64" s="28"/>
      <c r="D64" s="28"/>
      <c r="E64" s="28"/>
    </row>
    <row r="65" spans="1:5" ht="18">
      <c r="A65" s="58" t="s">
        <v>46</v>
      </c>
      <c r="B65" s="58"/>
      <c r="C65" s="58"/>
      <c r="D65" s="58"/>
      <c r="E65" s="58"/>
    </row>
    <row r="66" spans="1:5" ht="15.75">
      <c r="A66" s="11" t="s">
        <v>1</v>
      </c>
      <c r="B66" s="12" t="s">
        <v>18</v>
      </c>
      <c r="C66" s="13" t="s">
        <v>2</v>
      </c>
      <c r="D66" s="13" t="s">
        <v>19</v>
      </c>
      <c r="E66" s="13" t="s">
        <v>20</v>
      </c>
    </row>
    <row r="67" spans="1:5" ht="15.75" customHeight="1">
      <c r="A67" s="14">
        <v>1</v>
      </c>
      <c r="B67" s="27"/>
      <c r="C67" s="16" t="s">
        <v>34</v>
      </c>
      <c r="D67" s="14"/>
      <c r="E67" s="14"/>
    </row>
    <row r="68" spans="1:5" ht="14.25">
      <c r="A68" s="14">
        <v>2</v>
      </c>
      <c r="B68" s="16"/>
      <c r="C68" s="16" t="s">
        <v>34</v>
      </c>
      <c r="D68" s="16"/>
      <c r="E68" s="16"/>
    </row>
    <row r="69" spans="1:5" ht="14.25">
      <c r="A69" s="14">
        <v>3</v>
      </c>
      <c r="B69" s="15"/>
      <c r="C69" s="14" t="s">
        <v>30</v>
      </c>
      <c r="D69" s="14"/>
      <c r="E69" s="14"/>
    </row>
    <row r="70" spans="1:5" ht="15">
      <c r="A70" s="18"/>
      <c r="B70" s="19" t="s">
        <v>27</v>
      </c>
      <c r="C70" s="18"/>
      <c r="D70" s="18"/>
      <c r="E70" s="18">
        <f>E68+E67+E69</f>
        <v>0</v>
      </c>
    </row>
    <row r="71" spans="1:5" s="30" customFormat="1" ht="15">
      <c r="A71" s="28"/>
      <c r="B71" s="29"/>
      <c r="C71" s="28"/>
      <c r="D71" s="28"/>
      <c r="E71" s="28"/>
    </row>
    <row r="72" spans="1:5" ht="18">
      <c r="A72" s="58" t="s">
        <v>47</v>
      </c>
      <c r="B72" s="58"/>
      <c r="C72" s="58"/>
      <c r="D72" s="58"/>
      <c r="E72" s="58"/>
    </row>
    <row r="73" spans="1:5" ht="15.75">
      <c r="A73" s="11" t="s">
        <v>1</v>
      </c>
      <c r="B73" s="12" t="s">
        <v>18</v>
      </c>
      <c r="C73" s="13" t="s">
        <v>2</v>
      </c>
      <c r="D73" s="13" t="s">
        <v>19</v>
      </c>
      <c r="E73" s="13" t="s">
        <v>20</v>
      </c>
    </row>
    <row r="74" spans="1:5" ht="28.5">
      <c r="A74" s="14">
        <v>1</v>
      </c>
      <c r="B74" s="15" t="s">
        <v>48</v>
      </c>
      <c r="C74" s="16" t="s">
        <v>34</v>
      </c>
      <c r="D74" s="14" t="s">
        <v>49</v>
      </c>
      <c r="E74" s="14">
        <f>7612.72</f>
        <v>7612.72</v>
      </c>
    </row>
    <row r="75" spans="1:5" ht="14.25">
      <c r="A75" s="14">
        <v>2</v>
      </c>
      <c r="B75" s="16"/>
      <c r="C75" s="16" t="s">
        <v>34</v>
      </c>
      <c r="D75" s="16"/>
      <c r="E75" s="16"/>
    </row>
    <row r="76" spans="1:5" ht="14.25">
      <c r="A76" s="14">
        <v>3</v>
      </c>
      <c r="B76" s="15"/>
      <c r="C76" s="14" t="s">
        <v>30</v>
      </c>
      <c r="D76" s="14"/>
      <c r="E76" s="14"/>
    </row>
    <row r="77" spans="1:5" ht="15">
      <c r="A77" s="18"/>
      <c r="B77" s="19" t="s">
        <v>27</v>
      </c>
      <c r="C77" s="18"/>
      <c r="D77" s="18"/>
      <c r="E77" s="18">
        <f>E75+E74+E76</f>
        <v>7612.72</v>
      </c>
    </row>
    <row r="78" spans="1:5" s="30" customFormat="1" ht="15">
      <c r="A78" s="28"/>
      <c r="B78" s="29"/>
      <c r="C78" s="28"/>
      <c r="D78" s="28"/>
      <c r="E78" s="28"/>
    </row>
    <row r="79" spans="1:5" ht="18">
      <c r="A79" s="58" t="s">
        <v>50</v>
      </c>
      <c r="B79" s="58"/>
      <c r="C79" s="58"/>
      <c r="D79" s="58"/>
      <c r="E79" s="58"/>
    </row>
    <row r="80" spans="1:5" ht="15.75">
      <c r="A80" s="11" t="s">
        <v>1</v>
      </c>
      <c r="B80" s="12" t="s">
        <v>18</v>
      </c>
      <c r="C80" s="13" t="s">
        <v>2</v>
      </c>
      <c r="D80" s="13" t="s">
        <v>19</v>
      </c>
      <c r="E80" s="13" t="s">
        <v>20</v>
      </c>
    </row>
    <row r="81" spans="1:5" ht="42.75">
      <c r="A81" s="14">
        <v>1</v>
      </c>
      <c r="B81" s="15" t="s">
        <v>29</v>
      </c>
      <c r="C81" s="16" t="s">
        <v>34</v>
      </c>
      <c r="D81" s="14" t="s">
        <v>51</v>
      </c>
      <c r="E81" s="14">
        <f>2506.4</f>
        <v>2506.4</v>
      </c>
    </row>
    <row r="82" spans="1:5" ht="42.75">
      <c r="A82" s="14">
        <v>2</v>
      </c>
      <c r="B82" s="16" t="s">
        <v>29</v>
      </c>
      <c r="C82" s="16" t="s">
        <v>34</v>
      </c>
      <c r="D82" s="16" t="s">
        <v>52</v>
      </c>
      <c r="E82" s="16">
        <f>2506.4</f>
        <v>2506.4</v>
      </c>
    </row>
    <row r="83" spans="1:5" ht="47.25" customHeight="1">
      <c r="A83" s="14">
        <v>3</v>
      </c>
      <c r="B83" s="27" t="s">
        <v>53</v>
      </c>
      <c r="C83" s="14" t="s">
        <v>30</v>
      </c>
      <c r="D83" s="14"/>
      <c r="E83" s="14">
        <v>81956.18</v>
      </c>
    </row>
    <row r="84" spans="1:5" ht="44.25" customHeight="1">
      <c r="A84" s="14">
        <v>4</v>
      </c>
      <c r="B84" s="27" t="s">
        <v>54</v>
      </c>
      <c r="C84" s="14" t="s">
        <v>22</v>
      </c>
      <c r="D84" s="14" t="s">
        <v>55</v>
      </c>
      <c r="E84" s="14">
        <v>14092.3</v>
      </c>
    </row>
    <row r="85" spans="1:5" ht="15">
      <c r="A85" s="18"/>
      <c r="B85" s="19" t="s">
        <v>27</v>
      </c>
      <c r="C85" s="18"/>
      <c r="D85" s="18"/>
      <c r="E85" s="18">
        <f>E82+E81+E83+E84</f>
        <v>101061.28</v>
      </c>
    </row>
    <row r="86" spans="1:5" s="30" customFormat="1" ht="15">
      <c r="A86" s="28"/>
      <c r="B86" s="29"/>
      <c r="C86" s="28"/>
      <c r="D86" s="28"/>
      <c r="E86" s="28"/>
    </row>
    <row r="87" spans="1:5" ht="15">
      <c r="A87" s="31"/>
      <c r="B87" s="32" t="s">
        <v>56</v>
      </c>
      <c r="C87" s="31"/>
      <c r="D87" s="31"/>
      <c r="E87" s="31">
        <f>E6+E13+E21+E28+E35+E42+E49+E56+E63+E70+E77+E85</f>
        <v>314437.67000000004</v>
      </c>
    </row>
  </sheetData>
  <sheetProtection selectLockedCells="1" selectUnlockedCells="1"/>
  <mergeCells count="13">
    <mergeCell ref="A79:E79"/>
    <mergeCell ref="A43:E43"/>
    <mergeCell ref="A44:E44"/>
    <mergeCell ref="A51:E51"/>
    <mergeCell ref="A58:E58"/>
    <mergeCell ref="A65:E65"/>
    <mergeCell ref="A72:E72"/>
    <mergeCell ref="A1:E1"/>
    <mergeCell ref="A8:E8"/>
    <mergeCell ref="A15:E15"/>
    <mergeCell ref="A23:E23"/>
    <mergeCell ref="A30:E30"/>
    <mergeCell ref="A37:E37"/>
  </mergeCells>
  <printOptions/>
  <pageMargins left="0.19652777777777777" right="0.19652777777777777" top="0.5805555555555555" bottom="0.5805555555555555" header="0.31527777777777777" footer="0.31527777777777777"/>
  <pageSetup horizontalDpi="300" verticalDpi="300" orientation="portrait" paperSize="9" scale="7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="80" zoomScaleNormal="80" zoomScalePageLayoutView="0" workbookViewId="0" topLeftCell="A85">
      <selection activeCell="E96" sqref="E96"/>
    </sheetView>
  </sheetViews>
  <sheetFormatPr defaultColWidth="11.57421875" defaultRowHeight="12.75"/>
  <cols>
    <col min="1" max="1" width="9.57421875" style="10" customWidth="1"/>
    <col min="2" max="2" width="43.421875" style="10" customWidth="1"/>
    <col min="3" max="3" width="18.28125" style="33" customWidth="1"/>
    <col min="4" max="4" width="37.00390625" style="10" customWidth="1"/>
    <col min="5" max="5" width="16.421875" style="33" customWidth="1"/>
    <col min="6" max="16384" width="11.57421875" style="10" customWidth="1"/>
  </cols>
  <sheetData>
    <row r="1" spans="1:5" ht="18" customHeight="1">
      <c r="A1" s="56" t="s">
        <v>57</v>
      </c>
      <c r="B1" s="56"/>
      <c r="C1" s="56"/>
      <c r="D1" s="56"/>
      <c r="E1" s="56"/>
    </row>
    <row r="2" spans="1:5" ht="15.75">
      <c r="A2" s="11" t="s">
        <v>1</v>
      </c>
      <c r="B2" s="12" t="s">
        <v>18</v>
      </c>
      <c r="C2" s="12" t="s">
        <v>2</v>
      </c>
      <c r="D2" s="12" t="s">
        <v>19</v>
      </c>
      <c r="E2" s="12" t="s">
        <v>20</v>
      </c>
    </row>
    <row r="3" spans="1:5" ht="28.5">
      <c r="A3" s="15">
        <v>1</v>
      </c>
      <c r="B3" s="16" t="s">
        <v>58</v>
      </c>
      <c r="C3" s="15" t="s">
        <v>22</v>
      </c>
      <c r="D3" s="15"/>
      <c r="E3" s="15">
        <f>3958.74</f>
        <v>3958.74</v>
      </c>
    </row>
    <row r="4" spans="1:5" ht="14.25">
      <c r="A4" s="15">
        <v>2</v>
      </c>
      <c r="B4" s="16" t="s">
        <v>59</v>
      </c>
      <c r="C4" s="15" t="s">
        <v>22</v>
      </c>
      <c r="D4" s="16" t="s">
        <v>60</v>
      </c>
      <c r="E4" s="16">
        <f>1248.36</f>
        <v>1248.36</v>
      </c>
    </row>
    <row r="5" spans="1:5" ht="14.25">
      <c r="A5" s="15">
        <v>3</v>
      </c>
      <c r="B5" s="15" t="s">
        <v>61</v>
      </c>
      <c r="C5" s="15" t="s">
        <v>22</v>
      </c>
      <c r="D5" s="15"/>
      <c r="E5" s="15">
        <f>156.045</f>
        <v>156.045</v>
      </c>
    </row>
    <row r="6" spans="1:5" ht="15">
      <c r="A6" s="19"/>
      <c r="B6" s="19" t="s">
        <v>27</v>
      </c>
      <c r="C6" s="19"/>
      <c r="D6" s="19"/>
      <c r="E6" s="19">
        <f>E4+E5+E3</f>
        <v>5363.1449999999995</v>
      </c>
    </row>
    <row r="7" spans="1:5" ht="12.75">
      <c r="A7" s="20"/>
      <c r="B7" s="20"/>
      <c r="C7" s="34"/>
      <c r="D7" s="20"/>
      <c r="E7" s="34"/>
    </row>
    <row r="8" spans="1:5" ht="25.5" customHeight="1">
      <c r="A8" s="56" t="s">
        <v>62</v>
      </c>
      <c r="B8" s="56"/>
      <c r="C8" s="56"/>
      <c r="D8" s="56"/>
      <c r="E8" s="56"/>
    </row>
    <row r="9" spans="1:5" ht="15.75">
      <c r="A9" s="11" t="s">
        <v>1</v>
      </c>
      <c r="B9" s="12" t="s">
        <v>18</v>
      </c>
      <c r="C9" s="12" t="s">
        <v>2</v>
      </c>
      <c r="D9" s="12" t="s">
        <v>19</v>
      </c>
      <c r="E9" s="12" t="s">
        <v>20</v>
      </c>
    </row>
    <row r="10" spans="1:5" ht="14.25">
      <c r="A10" s="35">
        <v>1</v>
      </c>
      <c r="B10" s="16" t="s">
        <v>61</v>
      </c>
      <c r="C10" s="15" t="s">
        <v>22</v>
      </c>
      <c r="D10" s="36"/>
      <c r="E10" s="16">
        <f>156.045</f>
        <v>156.045</v>
      </c>
    </row>
    <row r="11" spans="1:5" ht="14.25">
      <c r="A11" s="35">
        <v>2</v>
      </c>
      <c r="B11" s="15" t="s">
        <v>59</v>
      </c>
      <c r="C11" s="15" t="s">
        <v>22</v>
      </c>
      <c r="D11" s="15" t="s">
        <v>60</v>
      </c>
      <c r="E11" s="15">
        <f>1248.36</f>
        <v>1248.36</v>
      </c>
    </row>
    <row r="12" spans="1:5" ht="14.25">
      <c r="A12" s="35">
        <v>3</v>
      </c>
      <c r="B12" s="16" t="s">
        <v>63</v>
      </c>
      <c r="C12" s="15" t="s">
        <v>22</v>
      </c>
      <c r="D12" s="16" t="s">
        <v>64</v>
      </c>
      <c r="E12" s="16">
        <f>3155.56</f>
        <v>3155.56</v>
      </c>
    </row>
    <row r="13" spans="1:5" ht="28.5">
      <c r="A13" s="35">
        <v>4</v>
      </c>
      <c r="B13" s="16" t="s">
        <v>65</v>
      </c>
      <c r="C13" s="16" t="s">
        <v>30</v>
      </c>
      <c r="D13" s="16" t="s">
        <v>66</v>
      </c>
      <c r="E13" s="16">
        <f>407.62</f>
        <v>407.62</v>
      </c>
    </row>
    <row r="14" spans="1:5" ht="15">
      <c r="A14" s="19"/>
      <c r="B14" s="19" t="s">
        <v>27</v>
      </c>
      <c r="C14" s="19"/>
      <c r="D14" s="19"/>
      <c r="E14" s="19">
        <f>E10+E11+E12+E13</f>
        <v>4967.585</v>
      </c>
    </row>
    <row r="15" spans="1:5" ht="12.75">
      <c r="A15" s="20"/>
      <c r="B15" s="20"/>
      <c r="C15" s="34"/>
      <c r="D15" s="20"/>
      <c r="E15" s="34"/>
    </row>
    <row r="16" spans="1:5" ht="25.5" customHeight="1">
      <c r="A16" s="54" t="s">
        <v>67</v>
      </c>
      <c r="B16" s="54"/>
      <c r="C16" s="54"/>
      <c r="D16" s="54"/>
      <c r="E16" s="54"/>
    </row>
    <row r="17" spans="1:5" ht="15.75">
      <c r="A17" s="11" t="s">
        <v>1</v>
      </c>
      <c r="B17" s="12" t="s">
        <v>18</v>
      </c>
      <c r="C17" s="12" t="s">
        <v>2</v>
      </c>
      <c r="D17" s="12" t="s">
        <v>19</v>
      </c>
      <c r="E17" s="12" t="s">
        <v>20</v>
      </c>
    </row>
    <row r="18" spans="1:5" ht="28.5">
      <c r="A18" s="15">
        <v>1</v>
      </c>
      <c r="B18" s="16" t="s">
        <v>68</v>
      </c>
      <c r="C18" s="15" t="s">
        <v>22</v>
      </c>
      <c r="D18" s="36"/>
      <c r="E18" s="16">
        <f>1689.82</f>
        <v>1689.82</v>
      </c>
    </row>
    <row r="19" spans="1:5" ht="28.5">
      <c r="A19" s="15">
        <v>2</v>
      </c>
      <c r="B19" s="15" t="s">
        <v>69</v>
      </c>
      <c r="C19" s="15" t="s">
        <v>22</v>
      </c>
      <c r="D19" s="15" t="s">
        <v>70</v>
      </c>
      <c r="E19" s="15">
        <f>536.53</f>
        <v>536.53</v>
      </c>
    </row>
    <row r="20" spans="1:5" ht="14.25">
      <c r="A20" s="15">
        <v>3</v>
      </c>
      <c r="B20" s="15" t="s">
        <v>71</v>
      </c>
      <c r="C20" s="15" t="s">
        <v>22</v>
      </c>
      <c r="D20" s="15" t="s">
        <v>72</v>
      </c>
      <c r="E20" s="15">
        <f>5542.43</f>
        <v>5542.43</v>
      </c>
    </row>
    <row r="21" spans="1:5" ht="14.25">
      <c r="A21" s="15">
        <v>4</v>
      </c>
      <c r="B21" s="16" t="s">
        <v>61</v>
      </c>
      <c r="C21" s="15" t="s">
        <v>22</v>
      </c>
      <c r="D21" s="15"/>
      <c r="E21" s="16">
        <f>156.045</f>
        <v>156.045</v>
      </c>
    </row>
    <row r="22" spans="1:5" ht="14.25">
      <c r="A22" s="15">
        <v>5</v>
      </c>
      <c r="B22" s="15" t="s">
        <v>59</v>
      </c>
      <c r="C22" s="15" t="s">
        <v>22</v>
      </c>
      <c r="D22" s="15" t="s">
        <v>60</v>
      </c>
      <c r="E22" s="15">
        <f>1248.36</f>
        <v>1248.36</v>
      </c>
    </row>
    <row r="23" spans="1:5" ht="15">
      <c r="A23" s="19"/>
      <c r="B23" s="19" t="s">
        <v>27</v>
      </c>
      <c r="C23" s="19"/>
      <c r="D23" s="19"/>
      <c r="E23" s="19">
        <f>SUM(E18:E22)</f>
        <v>9173.185000000001</v>
      </c>
    </row>
    <row r="24" spans="1:5" ht="12.75">
      <c r="A24" s="20"/>
      <c r="B24" s="20"/>
      <c r="C24" s="34"/>
      <c r="D24" s="20"/>
      <c r="E24" s="34"/>
    </row>
    <row r="25" spans="1:5" ht="20.25" customHeight="1">
      <c r="A25" s="54" t="s">
        <v>73</v>
      </c>
      <c r="B25" s="54"/>
      <c r="C25" s="54"/>
      <c r="D25" s="54"/>
      <c r="E25" s="54"/>
    </row>
    <row r="26" spans="1:5" ht="15.75">
      <c r="A26" s="11" t="s">
        <v>1</v>
      </c>
      <c r="B26" s="12" t="s">
        <v>18</v>
      </c>
      <c r="C26" s="12" t="s">
        <v>2</v>
      </c>
      <c r="D26" s="12" t="s">
        <v>19</v>
      </c>
      <c r="E26" s="12" t="s">
        <v>20</v>
      </c>
    </row>
    <row r="27" spans="1:5" ht="14.25">
      <c r="A27" s="15">
        <v>1</v>
      </c>
      <c r="B27" s="16" t="s">
        <v>61</v>
      </c>
      <c r="C27" s="15" t="s">
        <v>22</v>
      </c>
      <c r="D27" s="36"/>
      <c r="E27" s="16">
        <v>156.05</v>
      </c>
    </row>
    <row r="28" spans="1:5" ht="14.25">
      <c r="A28" s="15">
        <v>2</v>
      </c>
      <c r="B28" s="15" t="s">
        <v>59</v>
      </c>
      <c r="C28" s="15" t="s">
        <v>22</v>
      </c>
      <c r="D28" s="15" t="s">
        <v>60</v>
      </c>
      <c r="E28" s="15">
        <f>1248.36</f>
        <v>1248.36</v>
      </c>
    </row>
    <row r="29" spans="1:5" ht="42.75">
      <c r="A29" s="15">
        <v>3</v>
      </c>
      <c r="B29" s="15" t="s">
        <v>74</v>
      </c>
      <c r="C29" s="15" t="s">
        <v>22</v>
      </c>
      <c r="D29" s="15"/>
      <c r="E29" s="15">
        <v>1162.89</v>
      </c>
    </row>
    <row r="30" spans="1:5" ht="28.5">
      <c r="A30" s="15">
        <v>4</v>
      </c>
      <c r="B30" s="15" t="s">
        <v>65</v>
      </c>
      <c r="C30" s="15" t="s">
        <v>22</v>
      </c>
      <c r="D30" s="15" t="s">
        <v>75</v>
      </c>
      <c r="E30" s="15">
        <v>609.98</v>
      </c>
    </row>
    <row r="31" spans="1:5" ht="14.25">
      <c r="A31" s="15">
        <v>5</v>
      </c>
      <c r="B31" s="37"/>
      <c r="C31" s="15" t="s">
        <v>30</v>
      </c>
      <c r="D31" s="15"/>
      <c r="E31" s="15"/>
    </row>
    <row r="32" spans="1:5" ht="15">
      <c r="A32" s="19"/>
      <c r="B32" s="19" t="s">
        <v>27</v>
      </c>
      <c r="C32" s="19"/>
      <c r="D32" s="19"/>
      <c r="E32" s="19">
        <f>E27+E28+E29+E30+E31</f>
        <v>3177.28</v>
      </c>
    </row>
    <row r="33" spans="1:5" ht="12.75">
      <c r="A33" s="20"/>
      <c r="B33" s="20"/>
      <c r="C33" s="34"/>
      <c r="D33" s="20"/>
      <c r="E33" s="34"/>
    </row>
    <row r="34" spans="1:5" ht="24" customHeight="1">
      <c r="A34" s="54" t="s">
        <v>76</v>
      </c>
      <c r="B34" s="54"/>
      <c r="C34" s="54"/>
      <c r="D34" s="54"/>
      <c r="E34" s="54"/>
    </row>
    <row r="35" spans="1:5" ht="15.75">
      <c r="A35" s="11" t="s">
        <v>1</v>
      </c>
      <c r="B35" s="12" t="s">
        <v>18</v>
      </c>
      <c r="C35" s="12" t="s">
        <v>2</v>
      </c>
      <c r="D35" s="12" t="s">
        <v>19</v>
      </c>
      <c r="E35" s="12" t="s">
        <v>20</v>
      </c>
    </row>
    <row r="36" spans="1:5" ht="15">
      <c r="A36" s="38">
        <v>1</v>
      </c>
      <c r="B36" s="16" t="s">
        <v>61</v>
      </c>
      <c r="C36" s="15" t="s">
        <v>30</v>
      </c>
      <c r="D36" s="15"/>
      <c r="E36" s="16">
        <v>156.05</v>
      </c>
    </row>
    <row r="37" spans="1:5" ht="15">
      <c r="A37" s="38">
        <v>2</v>
      </c>
      <c r="B37" s="15" t="s">
        <v>59</v>
      </c>
      <c r="C37" s="39" t="s">
        <v>30</v>
      </c>
      <c r="D37" s="15" t="s">
        <v>60</v>
      </c>
      <c r="E37" s="15">
        <f>1248.36</f>
        <v>1248.36</v>
      </c>
    </row>
    <row r="38" spans="1:5" ht="29.25">
      <c r="A38" s="38">
        <v>3</v>
      </c>
      <c r="B38" s="15" t="s">
        <v>65</v>
      </c>
      <c r="C38" s="15" t="s">
        <v>30</v>
      </c>
      <c r="D38" s="15" t="s">
        <v>75</v>
      </c>
      <c r="E38" s="15">
        <v>609.98</v>
      </c>
    </row>
    <row r="39" spans="1:5" ht="15">
      <c r="A39" s="38">
        <v>4</v>
      </c>
      <c r="B39" s="15" t="s">
        <v>77</v>
      </c>
      <c r="C39" s="21" t="s">
        <v>22</v>
      </c>
      <c r="D39" s="15" t="s">
        <v>78</v>
      </c>
      <c r="E39" s="15">
        <v>1527.99</v>
      </c>
    </row>
    <row r="40" spans="1:5" ht="15">
      <c r="A40" s="38">
        <v>5</v>
      </c>
      <c r="B40" s="15"/>
      <c r="C40" s="15"/>
      <c r="D40" s="15"/>
      <c r="E40" s="15"/>
    </row>
    <row r="41" spans="1:5" ht="15">
      <c r="A41" s="38">
        <v>6</v>
      </c>
      <c r="B41" s="15"/>
      <c r="C41" s="21"/>
      <c r="D41" s="15"/>
      <c r="E41" s="15"/>
    </row>
    <row r="42" spans="1:5" ht="15">
      <c r="A42" s="19"/>
      <c r="B42" s="19" t="s">
        <v>27</v>
      </c>
      <c r="C42" s="19"/>
      <c r="D42" s="19"/>
      <c r="E42" s="19">
        <f>E36+E37+E38+E39+E40+E41</f>
        <v>3542.38</v>
      </c>
    </row>
    <row r="43" spans="1:5" ht="15">
      <c r="A43" s="26"/>
      <c r="B43" s="26"/>
      <c r="C43" s="26"/>
      <c r="D43" s="26"/>
      <c r="E43" s="26"/>
    </row>
    <row r="44" spans="1:5" ht="21.75" customHeight="1">
      <c r="A44" s="54" t="s">
        <v>79</v>
      </c>
      <c r="B44" s="54"/>
      <c r="C44" s="54"/>
      <c r="D44" s="54"/>
      <c r="E44" s="54"/>
    </row>
    <row r="45" spans="1:5" ht="15.75">
      <c r="A45" s="11" t="s">
        <v>1</v>
      </c>
      <c r="B45" s="12" t="s">
        <v>18</v>
      </c>
      <c r="C45" s="12" t="s">
        <v>2</v>
      </c>
      <c r="D45" s="12" t="s">
        <v>19</v>
      </c>
      <c r="E45" s="12" t="s">
        <v>20</v>
      </c>
    </row>
    <row r="46" spans="1:5" ht="14.25">
      <c r="A46" s="15">
        <v>1</v>
      </c>
      <c r="B46" s="16" t="s">
        <v>61</v>
      </c>
      <c r="C46" s="15" t="s">
        <v>30</v>
      </c>
      <c r="D46" s="15"/>
      <c r="E46" s="16">
        <v>156.05</v>
      </c>
    </row>
    <row r="47" spans="1:5" ht="14.25">
      <c r="A47" s="15">
        <v>2</v>
      </c>
      <c r="B47" s="15" t="s">
        <v>59</v>
      </c>
      <c r="C47" s="15" t="s">
        <v>30</v>
      </c>
      <c r="D47" s="15" t="s">
        <v>60</v>
      </c>
      <c r="E47" s="15">
        <f>1248.36</f>
        <v>1248.36</v>
      </c>
    </row>
    <row r="48" spans="1:5" ht="28.5">
      <c r="A48" s="15">
        <v>4</v>
      </c>
      <c r="B48" s="16" t="s">
        <v>80</v>
      </c>
      <c r="C48" s="16" t="s">
        <v>22</v>
      </c>
      <c r="D48" s="15" t="s">
        <v>81</v>
      </c>
      <c r="E48" s="15">
        <f>384.21</f>
        <v>384.21</v>
      </c>
    </row>
    <row r="49" spans="1:5" ht="14.25">
      <c r="A49" s="15"/>
      <c r="B49" s="15"/>
      <c r="C49" s="39"/>
      <c r="D49" s="40"/>
      <c r="E49" s="39"/>
    </row>
    <row r="50" spans="1:5" ht="14.25">
      <c r="A50" s="15"/>
      <c r="B50" s="16"/>
      <c r="C50" s="16"/>
      <c r="D50" s="16"/>
      <c r="E50" s="16"/>
    </row>
    <row r="51" spans="1:5" ht="15">
      <c r="A51" s="19"/>
      <c r="B51" s="19" t="s">
        <v>27</v>
      </c>
      <c r="C51" s="19"/>
      <c r="D51" s="19"/>
      <c r="E51" s="19">
        <f>SUM(E46:E50)</f>
        <v>1788.62</v>
      </c>
    </row>
    <row r="52" spans="1:5" ht="12.75">
      <c r="A52" s="20"/>
      <c r="B52" s="20"/>
      <c r="C52" s="34"/>
      <c r="D52" s="20"/>
      <c r="E52" s="34"/>
    </row>
    <row r="53" spans="1:5" ht="15.75" customHeight="1">
      <c r="A53" s="56" t="s">
        <v>82</v>
      </c>
      <c r="B53" s="56"/>
      <c r="C53" s="56"/>
      <c r="D53" s="56"/>
      <c r="E53" s="56"/>
    </row>
    <row r="54" spans="1:5" ht="15.75">
      <c r="A54" s="11" t="s">
        <v>1</v>
      </c>
      <c r="B54" s="12" t="s">
        <v>18</v>
      </c>
      <c r="C54" s="12" t="s">
        <v>2</v>
      </c>
      <c r="D54" s="12" t="s">
        <v>19</v>
      </c>
      <c r="E54" s="12" t="s">
        <v>20</v>
      </c>
    </row>
    <row r="55" spans="1:5" ht="15">
      <c r="A55" s="41">
        <v>1</v>
      </c>
      <c r="B55" s="16" t="s">
        <v>59</v>
      </c>
      <c r="C55" s="15" t="s">
        <v>22</v>
      </c>
      <c r="D55" s="15" t="s">
        <v>60</v>
      </c>
      <c r="E55" s="15">
        <v>1248.36</v>
      </c>
    </row>
    <row r="56" spans="1:5" ht="15">
      <c r="A56" s="41">
        <v>2</v>
      </c>
      <c r="B56" s="16" t="s">
        <v>61</v>
      </c>
      <c r="C56" s="15" t="s">
        <v>30</v>
      </c>
      <c r="D56" s="15"/>
      <c r="E56" s="16">
        <v>156.05</v>
      </c>
    </row>
    <row r="57" spans="1:5" ht="15">
      <c r="A57" s="41">
        <v>3</v>
      </c>
      <c r="B57" s="24"/>
      <c r="C57" s="16"/>
      <c r="D57" s="24"/>
      <c r="E57" s="24"/>
    </row>
    <row r="58" spans="1:5" ht="15">
      <c r="A58" s="19"/>
      <c r="B58" s="19" t="s">
        <v>27</v>
      </c>
      <c r="C58" s="19"/>
      <c r="D58" s="19"/>
      <c r="E58" s="19">
        <f>E55+E56+E57</f>
        <v>1404.4099999999999</v>
      </c>
    </row>
    <row r="59" spans="1:5" ht="12.75">
      <c r="A59" s="20"/>
      <c r="B59" s="20"/>
      <c r="C59" s="34"/>
      <c r="D59" s="20"/>
      <c r="E59" s="34"/>
    </row>
    <row r="60" spans="1:5" ht="23.25" customHeight="1">
      <c r="A60" s="56" t="s">
        <v>83</v>
      </c>
      <c r="B60" s="56"/>
      <c r="C60" s="56"/>
      <c r="D60" s="56"/>
      <c r="E60" s="56"/>
    </row>
    <row r="61" spans="1:5" ht="15.75">
      <c r="A61" s="11" t="s">
        <v>1</v>
      </c>
      <c r="B61" s="12" t="s">
        <v>18</v>
      </c>
      <c r="C61" s="12" t="s">
        <v>2</v>
      </c>
      <c r="D61" s="12" t="s">
        <v>19</v>
      </c>
      <c r="E61" s="12" t="s">
        <v>20</v>
      </c>
    </row>
    <row r="62" spans="1:5" ht="28.5">
      <c r="A62" s="15">
        <v>1</v>
      </c>
      <c r="B62" s="16" t="s">
        <v>84</v>
      </c>
      <c r="C62" s="15" t="s">
        <v>22</v>
      </c>
      <c r="D62" s="15"/>
      <c r="E62" s="15">
        <v>1911.86</v>
      </c>
    </row>
    <row r="63" spans="1:5" ht="14.25">
      <c r="A63" s="15">
        <v>2</v>
      </c>
      <c r="B63" s="16" t="s">
        <v>59</v>
      </c>
      <c r="C63" s="14" t="s">
        <v>22</v>
      </c>
      <c r="D63" s="14" t="s">
        <v>60</v>
      </c>
      <c r="E63" s="15">
        <v>1248.36</v>
      </c>
    </row>
    <row r="64" spans="1:5" ht="14.25">
      <c r="A64" s="15">
        <v>3</v>
      </c>
      <c r="B64" s="16" t="s">
        <v>61</v>
      </c>
      <c r="C64" s="16" t="s">
        <v>22</v>
      </c>
      <c r="D64" s="15"/>
      <c r="E64" s="16">
        <v>156.05</v>
      </c>
    </row>
    <row r="65" spans="1:5" ht="14.25">
      <c r="A65" s="15">
        <v>4</v>
      </c>
      <c r="B65" s="15"/>
      <c r="C65" s="16"/>
      <c r="D65" s="15"/>
      <c r="E65" s="15"/>
    </row>
    <row r="66" spans="1:5" ht="14.25">
      <c r="A66" s="15">
        <v>5</v>
      </c>
      <c r="B66" s="37"/>
      <c r="C66" s="16"/>
      <c r="D66" s="15"/>
      <c r="E66" s="15"/>
    </row>
    <row r="67" spans="1:5" ht="14.25">
      <c r="A67" s="15">
        <v>6</v>
      </c>
      <c r="B67" s="15"/>
      <c r="C67" s="16"/>
      <c r="D67" s="37"/>
      <c r="E67" s="15"/>
    </row>
    <row r="68" spans="1:5" ht="14.25">
      <c r="A68" s="15">
        <v>7</v>
      </c>
      <c r="B68" s="15"/>
      <c r="C68" s="16"/>
      <c r="D68" s="15"/>
      <c r="E68" s="15"/>
    </row>
    <row r="69" spans="1:5" ht="15">
      <c r="A69" s="19"/>
      <c r="B69" s="19" t="s">
        <v>27</v>
      </c>
      <c r="C69" s="19"/>
      <c r="D69" s="19"/>
      <c r="E69" s="19">
        <f>E63+E64+E62+E65+E66+E67+E68</f>
        <v>3316.2699999999995</v>
      </c>
    </row>
    <row r="70" spans="1:5" s="42" customFormat="1" ht="15">
      <c r="A70" s="29"/>
      <c r="B70" s="29"/>
      <c r="C70" s="29"/>
      <c r="D70" s="29"/>
      <c r="E70" s="29"/>
    </row>
    <row r="71" spans="1:5" ht="17.25" customHeight="1">
      <c r="A71" s="56" t="s">
        <v>45</v>
      </c>
      <c r="B71" s="56"/>
      <c r="C71" s="56"/>
      <c r="D71" s="56"/>
      <c r="E71" s="56"/>
    </row>
    <row r="72" spans="1:5" ht="15.75">
      <c r="A72" s="11" t="s">
        <v>1</v>
      </c>
      <c r="B72" s="12" t="s">
        <v>18</v>
      </c>
      <c r="C72" s="12" t="s">
        <v>2</v>
      </c>
      <c r="D72" s="12" t="s">
        <v>19</v>
      </c>
      <c r="E72" s="12" t="s">
        <v>20</v>
      </c>
    </row>
    <row r="73" spans="1:5" ht="14.25">
      <c r="A73" s="15">
        <v>1</v>
      </c>
      <c r="B73" s="16" t="s">
        <v>59</v>
      </c>
      <c r="C73" s="16" t="s">
        <v>22</v>
      </c>
      <c r="D73" s="15" t="s">
        <v>60</v>
      </c>
      <c r="E73" s="15">
        <v>1248.36</v>
      </c>
    </row>
    <row r="74" spans="1:5" ht="14.25">
      <c r="A74" s="15">
        <v>2</v>
      </c>
      <c r="B74" s="16" t="s">
        <v>61</v>
      </c>
      <c r="C74" s="15" t="s">
        <v>22</v>
      </c>
      <c r="D74" s="15"/>
      <c r="E74" s="16">
        <v>156.05</v>
      </c>
    </row>
    <row r="75" spans="1:5" ht="29.25">
      <c r="A75" s="15">
        <v>3</v>
      </c>
      <c r="B75" s="16" t="s">
        <v>85</v>
      </c>
      <c r="C75" s="14" t="s">
        <v>22</v>
      </c>
      <c r="D75" s="39" t="s">
        <v>86</v>
      </c>
      <c r="E75" s="23">
        <v>257.72</v>
      </c>
    </row>
    <row r="76" spans="1:5" ht="15">
      <c r="A76" s="19"/>
      <c r="B76" s="19" t="s">
        <v>27</v>
      </c>
      <c r="C76" s="19"/>
      <c r="D76" s="43"/>
      <c r="E76" s="19">
        <f>E74+E75+E73</f>
        <v>1662.1299999999999</v>
      </c>
    </row>
    <row r="77" spans="1:5" s="42" customFormat="1" ht="15">
      <c r="A77" s="29"/>
      <c r="B77" s="29"/>
      <c r="C77" s="29"/>
      <c r="D77" s="44"/>
      <c r="E77" s="29"/>
    </row>
    <row r="78" spans="1:5" ht="18" customHeight="1">
      <c r="A78" s="56" t="s">
        <v>46</v>
      </c>
      <c r="B78" s="56"/>
      <c r="C78" s="56"/>
      <c r="D78" s="56"/>
      <c r="E78" s="56"/>
    </row>
    <row r="79" spans="1:5" ht="15.75">
      <c r="A79" s="11" t="s">
        <v>1</v>
      </c>
      <c r="B79" s="12" t="s">
        <v>18</v>
      </c>
      <c r="C79" s="12" t="s">
        <v>2</v>
      </c>
      <c r="D79" s="12" t="s">
        <v>19</v>
      </c>
      <c r="E79" s="12" t="s">
        <v>20</v>
      </c>
    </row>
    <row r="80" spans="1:5" ht="14.25">
      <c r="A80" s="15">
        <v>1</v>
      </c>
      <c r="B80" s="16" t="s">
        <v>59</v>
      </c>
      <c r="C80" s="15" t="s">
        <v>22</v>
      </c>
      <c r="D80" s="15" t="s">
        <v>60</v>
      </c>
      <c r="E80" s="15">
        <v>1248.36</v>
      </c>
    </row>
    <row r="81" spans="1:5" ht="14.25">
      <c r="A81" s="15">
        <v>2</v>
      </c>
      <c r="B81" s="16" t="s">
        <v>61</v>
      </c>
      <c r="C81" s="15" t="s">
        <v>22</v>
      </c>
      <c r="D81" s="15"/>
      <c r="E81" s="16">
        <v>156.05</v>
      </c>
    </row>
    <row r="82" spans="1:5" ht="42.75">
      <c r="A82" s="15">
        <v>3</v>
      </c>
      <c r="B82" s="16" t="s">
        <v>87</v>
      </c>
      <c r="C82" s="15" t="s">
        <v>22</v>
      </c>
      <c r="D82" s="45" t="s">
        <v>88</v>
      </c>
      <c r="E82" s="15">
        <v>3422.48</v>
      </c>
    </row>
    <row r="83" spans="1:5" ht="14.25">
      <c r="A83" s="15">
        <v>4</v>
      </c>
      <c r="B83" s="16"/>
      <c r="C83" s="15"/>
      <c r="D83" s="15"/>
      <c r="E83" s="15"/>
    </row>
    <row r="84" spans="1:5" ht="15.75">
      <c r="A84" s="15">
        <v>5</v>
      </c>
      <c r="B84" s="15"/>
      <c r="C84" s="14"/>
      <c r="D84" s="40"/>
      <c r="E84" s="23"/>
    </row>
    <row r="85" spans="1:5" ht="14.25">
      <c r="A85" s="15">
        <v>6</v>
      </c>
      <c r="B85" s="16"/>
      <c r="C85" s="15" t="s">
        <v>30</v>
      </c>
      <c r="D85" s="15"/>
      <c r="E85" s="15"/>
    </row>
    <row r="86" spans="1:5" ht="15">
      <c r="A86" s="19"/>
      <c r="B86" s="19" t="s">
        <v>27</v>
      </c>
      <c r="C86" s="19"/>
      <c r="D86" s="19"/>
      <c r="E86" s="19">
        <f>SUM(E80:E85)</f>
        <v>4826.889999999999</v>
      </c>
    </row>
    <row r="88" spans="1:5" ht="19.5" customHeight="1">
      <c r="A88" s="56" t="s">
        <v>89</v>
      </c>
      <c r="B88" s="56"/>
      <c r="C88" s="56"/>
      <c r="D88" s="56"/>
      <c r="E88" s="56"/>
    </row>
    <row r="89" spans="1:5" ht="19.5" customHeight="1">
      <c r="A89" s="11" t="s">
        <v>1</v>
      </c>
      <c r="B89" s="12" t="s">
        <v>18</v>
      </c>
      <c r="C89" s="12" t="s">
        <v>2</v>
      </c>
      <c r="D89" s="12" t="s">
        <v>19</v>
      </c>
      <c r="E89" s="12" t="s">
        <v>20</v>
      </c>
    </row>
    <row r="90" spans="1:5" ht="14.25">
      <c r="A90" s="15">
        <v>1</v>
      </c>
      <c r="B90" s="16" t="s">
        <v>59</v>
      </c>
      <c r="C90" s="15" t="s">
        <v>22</v>
      </c>
      <c r="D90" s="15" t="s">
        <v>60</v>
      </c>
      <c r="E90" s="15">
        <v>1248.36</v>
      </c>
    </row>
    <row r="91" spans="1:5" ht="14.25">
      <c r="A91" s="15">
        <v>2</v>
      </c>
      <c r="B91" s="16" t="s">
        <v>61</v>
      </c>
      <c r="C91" s="15" t="s">
        <v>22</v>
      </c>
      <c r="D91" s="15"/>
      <c r="E91" s="16">
        <v>156.05</v>
      </c>
    </row>
    <row r="92" spans="1:5" ht="36" customHeight="1">
      <c r="A92" s="15">
        <v>3</v>
      </c>
      <c r="B92" s="46" t="s">
        <v>90</v>
      </c>
      <c r="C92" s="15" t="s">
        <v>22</v>
      </c>
      <c r="D92" s="15" t="s">
        <v>91</v>
      </c>
      <c r="E92" s="15">
        <v>520.93</v>
      </c>
    </row>
    <row r="93" spans="1:5" ht="51" customHeight="1">
      <c r="A93" s="15">
        <v>4</v>
      </c>
      <c r="B93" s="15" t="s">
        <v>92</v>
      </c>
      <c r="C93" s="14" t="s">
        <v>30</v>
      </c>
      <c r="D93" s="39" t="s">
        <v>93</v>
      </c>
      <c r="E93" s="23">
        <f>3175.21</f>
        <v>3175.21</v>
      </c>
    </row>
    <row r="94" spans="1:5" ht="30.75" customHeight="1">
      <c r="A94" s="15">
        <v>5</v>
      </c>
      <c r="B94" s="15" t="s">
        <v>94</v>
      </c>
      <c r="C94" s="14" t="s">
        <v>30</v>
      </c>
      <c r="D94" s="39"/>
      <c r="E94" s="23">
        <f>9111.71</f>
        <v>9111.71</v>
      </c>
    </row>
    <row r="95" spans="1:5" ht="15">
      <c r="A95" s="19"/>
      <c r="B95" s="19" t="s">
        <v>27</v>
      </c>
      <c r="C95" s="19"/>
      <c r="D95" s="19"/>
      <c r="E95" s="19">
        <f>SUM(E90:E94)</f>
        <v>14212.259999999998</v>
      </c>
    </row>
    <row r="97" spans="1:5" ht="21" customHeight="1">
      <c r="A97" s="56" t="s">
        <v>95</v>
      </c>
      <c r="B97" s="56"/>
      <c r="C97" s="56"/>
      <c r="D97" s="56"/>
      <c r="E97" s="56"/>
    </row>
    <row r="98" spans="1:5" ht="20.25" customHeight="1">
      <c r="A98" s="11" t="s">
        <v>1</v>
      </c>
      <c r="B98" s="12" t="s">
        <v>18</v>
      </c>
      <c r="C98" s="12" t="s">
        <v>2</v>
      </c>
      <c r="D98" s="12" t="s">
        <v>19</v>
      </c>
      <c r="E98" s="12" t="s">
        <v>20</v>
      </c>
    </row>
    <row r="99" spans="1:5" ht="14.25">
      <c r="A99" s="15">
        <v>1</v>
      </c>
      <c r="B99" s="16" t="s">
        <v>59</v>
      </c>
      <c r="C99" s="15" t="s">
        <v>22</v>
      </c>
      <c r="D99" s="15" t="s">
        <v>60</v>
      </c>
      <c r="E99" s="15">
        <v>1248.36</v>
      </c>
    </row>
    <row r="100" spans="1:5" ht="14.25">
      <c r="A100" s="15">
        <v>2</v>
      </c>
      <c r="B100" s="16" t="s">
        <v>61</v>
      </c>
      <c r="C100" s="15" t="s">
        <v>22</v>
      </c>
      <c r="D100" s="15"/>
      <c r="E100" s="16">
        <v>156.05</v>
      </c>
    </row>
    <row r="101" spans="1:5" ht="15.75">
      <c r="A101" s="15">
        <v>3</v>
      </c>
      <c r="B101" s="15" t="s">
        <v>96</v>
      </c>
      <c r="C101" s="14" t="s">
        <v>22</v>
      </c>
      <c r="D101" s="40"/>
      <c r="E101" s="23">
        <v>1527.05</v>
      </c>
    </row>
    <row r="102" spans="1:5" ht="14.25">
      <c r="A102" s="15">
        <v>4</v>
      </c>
      <c r="B102" s="16" t="s">
        <v>97</v>
      </c>
      <c r="C102" s="15" t="s">
        <v>22</v>
      </c>
      <c r="D102" s="15" t="s">
        <v>98</v>
      </c>
      <c r="E102" s="15">
        <v>827.3</v>
      </c>
    </row>
    <row r="103" spans="1:5" ht="42.75">
      <c r="A103" s="15">
        <v>5</v>
      </c>
      <c r="B103" s="16" t="s">
        <v>99</v>
      </c>
      <c r="C103" s="15" t="s">
        <v>22</v>
      </c>
      <c r="D103" s="15" t="s">
        <v>100</v>
      </c>
      <c r="E103" s="15">
        <v>2192.67</v>
      </c>
    </row>
    <row r="104" spans="1:5" ht="15">
      <c r="A104" s="19"/>
      <c r="B104" s="19" t="s">
        <v>27</v>
      </c>
      <c r="C104" s="19"/>
      <c r="D104" s="19"/>
      <c r="E104" s="19">
        <f>SUM(E99:E103)</f>
        <v>5951.43</v>
      </c>
    </row>
    <row r="106" spans="1:5" ht="15">
      <c r="A106" s="32"/>
      <c r="B106" s="32" t="s">
        <v>56</v>
      </c>
      <c r="C106" s="32"/>
      <c r="D106" s="32"/>
      <c r="E106" s="47">
        <f>E6+E14+E23+E32+E42+E51+E58+E69+E76+E86+E95+E104</f>
        <v>59385.585</v>
      </c>
    </row>
  </sheetData>
  <sheetProtection selectLockedCells="1" selectUnlockedCells="1"/>
  <mergeCells count="12">
    <mergeCell ref="A53:E53"/>
    <mergeCell ref="A60:E60"/>
    <mergeCell ref="A71:E71"/>
    <mergeCell ref="A78:E78"/>
    <mergeCell ref="A88:E88"/>
    <mergeCell ref="A97:E97"/>
    <mergeCell ref="A1:E1"/>
    <mergeCell ref="A8:E8"/>
    <mergeCell ref="A16:E16"/>
    <mergeCell ref="A25:E25"/>
    <mergeCell ref="A34:E34"/>
    <mergeCell ref="A44:E44"/>
  </mergeCells>
  <printOptions/>
  <pageMargins left="0.19652777777777777" right="0.19652777777777777" top="0.5805555555555555" bottom="0.5805555555555555" header="0.31527777777777777" footer="0.31527777777777777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2020-03-11T05:34:19Z</dcterms:modified>
  <cp:category/>
  <cp:version/>
  <cp:contentType/>
  <cp:contentStatus/>
</cp:coreProperties>
</file>